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07JULYTHIS\02CURRENT PROJECTS\"/>
    </mc:Choice>
  </mc:AlternateContent>
  <xr:revisionPtr revIDLastSave="0" documentId="13_ncr:1_{144B9913-602F-4CB2-987C-2A2C54700E94}" xr6:coauthVersionLast="47" xr6:coauthVersionMax="47" xr10:uidLastSave="{00000000-0000-0000-0000-000000000000}"/>
  <bookViews>
    <workbookView xWindow="405" yWindow="3600" windowWidth="28485" windowHeight="11265" xr2:uid="{81E776B1-9DB7-4F93-B0E8-27BC0B02DA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2" i="1" l="1"/>
  <c r="F38" i="1"/>
  <c r="F26" i="1"/>
  <c r="F22" i="1"/>
  <c r="F8" i="1"/>
  <c r="F33" i="1"/>
  <c r="F40" i="1"/>
  <c r="D40" i="1"/>
  <c r="D39" i="1"/>
  <c r="D33" i="1"/>
  <c r="D26" i="1"/>
  <c r="D27" i="1"/>
  <c r="D28" i="1"/>
  <c r="D29" i="1"/>
  <c r="D30" i="1"/>
  <c r="D31" i="1"/>
  <c r="D32" i="1"/>
  <c r="D34" i="1"/>
  <c r="D35" i="1"/>
  <c r="D36" i="1"/>
  <c r="D37" i="1"/>
  <c r="D38" i="1"/>
  <c r="D25" i="1"/>
  <c r="D11" i="1"/>
  <c r="D12" i="1"/>
  <c r="D13" i="1"/>
  <c r="D14" i="1"/>
  <c r="D15" i="1"/>
  <c r="D16" i="1"/>
  <c r="D17" i="1"/>
  <c r="D18" i="1"/>
  <c r="D19" i="1"/>
  <c r="D20" i="1"/>
  <c r="D21" i="1"/>
  <c r="D10" i="1"/>
  <c r="D3" i="1"/>
  <c r="D4" i="1"/>
  <c r="D5" i="1"/>
  <c r="D6" i="1"/>
  <c r="D7" i="1"/>
  <c r="D2" i="1"/>
  <c r="D8" i="1" s="1"/>
  <c r="B39" i="1"/>
  <c r="B22" i="1"/>
  <c r="D22" i="1" l="1"/>
  <c r="D23" i="1" s="1"/>
  <c r="B41" i="1"/>
</calcChain>
</file>

<file path=xl/sharedStrings.xml><?xml version="1.0" encoding="utf-8"?>
<sst xmlns="http://schemas.openxmlformats.org/spreadsheetml/2006/main" count="55" uniqueCount="47">
  <si>
    <t>SYDNEY</t>
  </si>
  <si>
    <t>SOUTHPORT</t>
  </si>
  <si>
    <t>GLADSTONE</t>
  </si>
  <si>
    <t>BOWEN</t>
  </si>
  <si>
    <t>THURSDAY ISLAND</t>
  </si>
  <si>
    <t>DARU</t>
  </si>
  <si>
    <t>PORT MORESBY</t>
  </si>
  <si>
    <t>SAMARAI</t>
  </si>
  <si>
    <t>MOROBE</t>
  </si>
  <si>
    <t>LINDENHAVEN</t>
  </si>
  <si>
    <t>RABAUL</t>
  </si>
  <si>
    <t>NISSAN ISLAND</t>
  </si>
  <si>
    <t>KIETA</t>
  </si>
  <si>
    <t>SHORTLAND</t>
  </si>
  <si>
    <t>GIZO</t>
  </si>
  <si>
    <t>MURAVO</t>
  </si>
  <si>
    <t>TULAGI</t>
  </si>
  <si>
    <t>RETURN TRIP</t>
  </si>
  <si>
    <t>ARAWE</t>
  </si>
  <si>
    <t>BUNA BAY</t>
  </si>
  <si>
    <t>KEREMA</t>
  </si>
  <si>
    <t>COOKTOWN</t>
  </si>
  <si>
    <t>PORT ALMA</t>
  </si>
  <si>
    <t>EDEN</t>
  </si>
  <si>
    <t>MELBOURNE</t>
  </si>
  <si>
    <t>Return trip</t>
  </si>
  <si>
    <t>Outward trip</t>
  </si>
  <si>
    <t>Total mileage</t>
  </si>
  <si>
    <t>Outward Aust</t>
  </si>
  <si>
    <t>Total out Aust</t>
  </si>
  <si>
    <t>Total out NG</t>
  </si>
  <si>
    <t>Out NG stops</t>
  </si>
  <si>
    <t>Back NG</t>
  </si>
  <si>
    <t>Total outward check</t>
  </si>
  <si>
    <t>Total back NG</t>
  </si>
  <si>
    <t>Total back Aust</t>
  </si>
  <si>
    <t>check total</t>
  </si>
  <si>
    <t>Average back Aust</t>
  </si>
  <si>
    <t>Average back NG</t>
  </si>
  <si>
    <t>Average out Aust</t>
  </si>
  <si>
    <t>Average out NG</t>
  </si>
  <si>
    <t>Average stage Aust</t>
  </si>
  <si>
    <t>stops</t>
  </si>
  <si>
    <t>NG stops back</t>
  </si>
  <si>
    <t>Aust stops back</t>
  </si>
  <si>
    <t>Total stops</t>
  </si>
  <si>
    <t>average stage 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</si>
</sst>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Jost"/>
      <family val="2"/>
    </font>
    <font>
      <b/>
      <sz val="14"/>
      <color theme="1"/>
      <name val="Jos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25777-0E97-41CD-9A97-20DF6ABFC0BD}">
  <dimension ref="A2:F42"/>
  <sheetViews>
    <sheetView tabSelected="1" topLeftCell="A37" workbookViewId="0">
      <selection activeCell="G21" sqref="G21"/>
    </sheetView>
  </sheetViews>
  <sheetFormatPr defaultRowHeight="21.75" x14ac:dyDescent="0.45"/>
  <cols>
    <col min="1" max="1" width="18" customWidth="1"/>
    <col min="2" max="2" width="5.54296875" customWidth="1"/>
    <col min="3" max="3" width="15.1796875" customWidth="1"/>
    <col min="5" max="5" width="15.26953125" customWidth="1"/>
    <col min="6" max="6" width="5" style="2" customWidth="1"/>
  </cols>
  <sheetData>
    <row r="2" spans="1:6" x14ac:dyDescent="0.45">
      <c r="A2" t="s">
        <v>0</v>
      </c>
      <c r="B2">
        <v>600</v>
      </c>
      <c r="C2" t="s">
        <v>28</v>
      </c>
      <c r="D2">
        <f>B2</f>
        <v>600</v>
      </c>
    </row>
    <row r="3" spans="1:6" x14ac:dyDescent="0.45">
      <c r="A3" t="s">
        <v>1</v>
      </c>
      <c r="B3">
        <v>455</v>
      </c>
      <c r="D3">
        <f>B3</f>
        <v>455</v>
      </c>
    </row>
    <row r="4" spans="1:6" x14ac:dyDescent="0.45">
      <c r="A4" t="s">
        <v>2</v>
      </c>
      <c r="B4">
        <v>340</v>
      </c>
      <c r="D4">
        <f>B4</f>
        <v>340</v>
      </c>
    </row>
    <row r="5" spans="1:6" x14ac:dyDescent="0.45">
      <c r="A5" t="s">
        <v>3</v>
      </c>
      <c r="B5">
        <v>342</v>
      </c>
      <c r="D5">
        <f>B5</f>
        <v>342</v>
      </c>
    </row>
    <row r="6" spans="1:6" x14ac:dyDescent="0.45">
      <c r="A6" t="s">
        <v>21</v>
      </c>
      <c r="B6">
        <v>398</v>
      </c>
      <c r="D6">
        <f>B6</f>
        <v>398</v>
      </c>
      <c r="E6">
        <v>6</v>
      </c>
      <c r="F6" s="2" t="s">
        <v>42</v>
      </c>
    </row>
    <row r="7" spans="1:6" x14ac:dyDescent="0.45">
      <c r="A7" t="s">
        <v>4</v>
      </c>
      <c r="B7">
        <v>400</v>
      </c>
      <c r="D7">
        <f>B7</f>
        <v>400</v>
      </c>
    </row>
    <row r="8" spans="1:6" x14ac:dyDescent="0.45">
      <c r="C8" t="s">
        <v>29</v>
      </c>
      <c r="D8">
        <f>SUM(D2:D7)</f>
        <v>2535</v>
      </c>
      <c r="E8" t="s">
        <v>39</v>
      </c>
      <c r="F8" s="2">
        <f>D8/6</f>
        <v>422.5</v>
      </c>
    </row>
    <row r="10" spans="1:6" x14ac:dyDescent="0.45">
      <c r="A10" t="s">
        <v>5</v>
      </c>
      <c r="B10">
        <v>130</v>
      </c>
      <c r="C10" t="s">
        <v>31</v>
      </c>
      <c r="D10">
        <f>B10</f>
        <v>130</v>
      </c>
    </row>
    <row r="11" spans="1:6" x14ac:dyDescent="0.45">
      <c r="A11" t="s">
        <v>6</v>
      </c>
      <c r="B11">
        <v>377</v>
      </c>
      <c r="D11">
        <f t="shared" ref="D11:D21" si="0">B11</f>
        <v>377</v>
      </c>
    </row>
    <row r="12" spans="1:6" x14ac:dyDescent="0.45">
      <c r="A12" t="s">
        <v>7</v>
      </c>
      <c r="B12">
        <v>275</v>
      </c>
      <c r="D12">
        <f t="shared" si="0"/>
        <v>275</v>
      </c>
    </row>
    <row r="13" spans="1:6" x14ac:dyDescent="0.45">
      <c r="A13" t="s">
        <v>8</v>
      </c>
      <c r="B13">
        <v>362</v>
      </c>
      <c r="D13">
        <f t="shared" si="0"/>
        <v>362</v>
      </c>
    </row>
    <row r="14" spans="1:6" x14ac:dyDescent="0.45">
      <c r="A14" t="s">
        <v>9</v>
      </c>
      <c r="B14">
        <v>278</v>
      </c>
      <c r="D14">
        <f t="shared" si="0"/>
        <v>278</v>
      </c>
    </row>
    <row r="15" spans="1:6" x14ac:dyDescent="0.45">
      <c r="A15" t="s">
        <v>10</v>
      </c>
      <c r="B15">
        <v>225</v>
      </c>
      <c r="D15">
        <f t="shared" si="0"/>
        <v>225</v>
      </c>
    </row>
    <row r="16" spans="1:6" x14ac:dyDescent="0.45">
      <c r="A16" t="s">
        <v>11</v>
      </c>
      <c r="B16">
        <v>170</v>
      </c>
      <c r="D16">
        <f t="shared" si="0"/>
        <v>170</v>
      </c>
    </row>
    <row r="17" spans="1:6" x14ac:dyDescent="0.45">
      <c r="A17" t="s">
        <v>12</v>
      </c>
      <c r="B17">
        <v>170</v>
      </c>
      <c r="D17">
        <f t="shared" si="0"/>
        <v>170</v>
      </c>
    </row>
    <row r="18" spans="1:6" x14ac:dyDescent="0.45">
      <c r="A18" t="s">
        <v>13</v>
      </c>
      <c r="B18">
        <v>74</v>
      </c>
      <c r="D18">
        <f t="shared" si="0"/>
        <v>74</v>
      </c>
      <c r="E18">
        <v>12</v>
      </c>
      <c r="F18" s="2" t="s">
        <v>42</v>
      </c>
    </row>
    <row r="19" spans="1:6" x14ac:dyDescent="0.45">
      <c r="A19" t="s">
        <v>14</v>
      </c>
      <c r="B19">
        <v>96</v>
      </c>
      <c r="D19">
        <f t="shared" si="0"/>
        <v>96</v>
      </c>
    </row>
    <row r="20" spans="1:6" x14ac:dyDescent="0.45">
      <c r="A20" t="s">
        <v>15</v>
      </c>
      <c r="B20">
        <v>112</v>
      </c>
      <c r="D20">
        <f t="shared" si="0"/>
        <v>112</v>
      </c>
    </row>
    <row r="21" spans="1:6" x14ac:dyDescent="0.45">
      <c r="A21" t="s">
        <v>16</v>
      </c>
      <c r="B21">
        <v>150</v>
      </c>
      <c r="D21">
        <f t="shared" si="0"/>
        <v>150</v>
      </c>
    </row>
    <row r="22" spans="1:6" x14ac:dyDescent="0.45">
      <c r="A22" t="s">
        <v>26</v>
      </c>
      <c r="B22">
        <f>SUM(B2:B21)</f>
        <v>4954</v>
      </c>
      <c r="C22" t="s">
        <v>30</v>
      </c>
      <c r="D22">
        <f>SUM(D10:D21)</f>
        <v>2419</v>
      </c>
      <c r="E22" t="s">
        <v>40</v>
      </c>
      <c r="F22" s="2">
        <f>D22/12</f>
        <v>201.58333333333334</v>
      </c>
    </row>
    <row r="23" spans="1:6" x14ac:dyDescent="0.45">
      <c r="C23" t="s">
        <v>33</v>
      </c>
      <c r="D23">
        <f>D22+D8</f>
        <v>4954</v>
      </c>
    </row>
    <row r="24" spans="1:6" x14ac:dyDescent="0.45">
      <c r="A24" s="1" t="s">
        <v>17</v>
      </c>
    </row>
    <row r="25" spans="1:6" x14ac:dyDescent="0.45">
      <c r="A25" t="s">
        <v>10</v>
      </c>
      <c r="B25">
        <v>772</v>
      </c>
      <c r="C25" t="s">
        <v>32</v>
      </c>
      <c r="D25">
        <f>B25</f>
        <v>772</v>
      </c>
    </row>
    <row r="26" spans="1:6" x14ac:dyDescent="0.45">
      <c r="A26" t="s">
        <v>9</v>
      </c>
      <c r="B26">
        <v>225</v>
      </c>
      <c r="D26">
        <f t="shared" ref="D26:D38" si="1">B26</f>
        <v>225</v>
      </c>
      <c r="E26" t="s">
        <v>46</v>
      </c>
      <c r="F26" s="2">
        <f>(D33+774)/20</f>
        <v>157.75</v>
      </c>
    </row>
    <row r="27" spans="1:6" x14ac:dyDescent="0.45">
      <c r="A27" t="s">
        <v>18</v>
      </c>
      <c r="B27">
        <v>120</v>
      </c>
      <c r="D27">
        <f t="shared" si="1"/>
        <v>120</v>
      </c>
    </row>
    <row r="28" spans="1:6" x14ac:dyDescent="0.45">
      <c r="A28" t="s">
        <v>19</v>
      </c>
      <c r="B28">
        <v>292</v>
      </c>
      <c r="D28">
        <f t="shared" si="1"/>
        <v>292</v>
      </c>
    </row>
    <row r="29" spans="1:6" x14ac:dyDescent="0.45">
      <c r="A29" t="s">
        <v>7</v>
      </c>
      <c r="B29">
        <v>320</v>
      </c>
      <c r="D29">
        <f t="shared" si="1"/>
        <v>320</v>
      </c>
    </row>
    <row r="30" spans="1:6" x14ac:dyDescent="0.45">
      <c r="A30" t="s">
        <v>6</v>
      </c>
      <c r="B30">
        <v>275</v>
      </c>
      <c r="D30">
        <f t="shared" si="1"/>
        <v>275</v>
      </c>
    </row>
    <row r="31" spans="1:6" x14ac:dyDescent="0.45">
      <c r="A31" t="s">
        <v>20</v>
      </c>
      <c r="B31">
        <v>142</v>
      </c>
      <c r="D31">
        <f t="shared" si="1"/>
        <v>142</v>
      </c>
      <c r="E31">
        <v>8</v>
      </c>
      <c r="F31" s="2" t="s">
        <v>43</v>
      </c>
    </row>
    <row r="32" spans="1:6" x14ac:dyDescent="0.45">
      <c r="A32" t="s">
        <v>5</v>
      </c>
      <c r="B32">
        <v>235</v>
      </c>
      <c r="D32">
        <f t="shared" si="1"/>
        <v>235</v>
      </c>
    </row>
    <row r="33" spans="1:6" x14ac:dyDescent="0.45">
      <c r="C33" t="s">
        <v>34</v>
      </c>
      <c r="D33">
        <f>SUM(D25:D32)</f>
        <v>2381</v>
      </c>
      <c r="E33" t="s">
        <v>38</v>
      </c>
      <c r="F33" s="2">
        <f>D33/8</f>
        <v>297.625</v>
      </c>
    </row>
    <row r="34" spans="1:6" x14ac:dyDescent="0.45">
      <c r="A34" t="s">
        <v>21</v>
      </c>
      <c r="B34">
        <v>530</v>
      </c>
      <c r="D34">
        <f t="shared" si="1"/>
        <v>530</v>
      </c>
    </row>
    <row r="35" spans="1:6" x14ac:dyDescent="0.45">
      <c r="A35" t="s">
        <v>22</v>
      </c>
      <c r="B35">
        <v>710</v>
      </c>
      <c r="D35">
        <f t="shared" si="1"/>
        <v>710</v>
      </c>
    </row>
    <row r="36" spans="1:6" x14ac:dyDescent="0.45">
      <c r="A36" t="s">
        <v>1</v>
      </c>
      <c r="B36">
        <v>370</v>
      </c>
      <c r="D36">
        <f t="shared" si="1"/>
        <v>370</v>
      </c>
      <c r="E36">
        <v>5</v>
      </c>
      <c r="F36" s="2" t="s">
        <v>44</v>
      </c>
    </row>
    <row r="37" spans="1:6" x14ac:dyDescent="0.45">
      <c r="A37" t="s">
        <v>23</v>
      </c>
      <c r="B37">
        <v>690</v>
      </c>
      <c r="D37">
        <f t="shared" si="1"/>
        <v>690</v>
      </c>
    </row>
    <row r="38" spans="1:6" x14ac:dyDescent="0.45">
      <c r="A38" t="s">
        <v>24</v>
      </c>
      <c r="B38">
        <v>365</v>
      </c>
      <c r="D38">
        <f t="shared" si="1"/>
        <v>365</v>
      </c>
      <c r="E38" t="s">
        <v>41</v>
      </c>
      <c r="F38" s="2">
        <f>(D39+D8)/10</f>
        <v>520</v>
      </c>
    </row>
    <row r="39" spans="1:6" x14ac:dyDescent="0.45">
      <c r="A39" t="s">
        <v>25</v>
      </c>
      <c r="B39">
        <f>SUM(B25:B38)</f>
        <v>5046</v>
      </c>
      <c r="C39" t="s">
        <v>35</v>
      </c>
      <c r="D39">
        <f>SUM(D34:D38)</f>
        <v>2665</v>
      </c>
    </row>
    <row r="40" spans="1:6" x14ac:dyDescent="0.45">
      <c r="C40" t="s">
        <v>36</v>
      </c>
      <c r="D40">
        <f>D39+D33</f>
        <v>5046</v>
      </c>
      <c r="E40" t="s">
        <v>37</v>
      </c>
      <c r="F40" s="2">
        <f>D39/5</f>
        <v>533</v>
      </c>
    </row>
    <row r="41" spans="1:6" x14ac:dyDescent="0.45">
      <c r="A41" t="s">
        <v>27</v>
      </c>
      <c r="B41">
        <f>B39+B22</f>
        <v>10000</v>
      </c>
      <c r="E41" t="s">
        <v>45</v>
      </c>
    </row>
    <row r="42" spans="1:6" x14ac:dyDescent="0.45">
      <c r="E42">
        <f>SUM(E2:E40)</f>
        <v>31</v>
      </c>
    </row>
  </sheetData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Lockley</dc:creator>
  <cp:lastModifiedBy>Tom Lockley</cp:lastModifiedBy>
  <cp:lastPrinted>2026-07-27T12:15:34Z</cp:lastPrinted>
  <dcterms:created xsi:type="dcterms:W3CDTF">2026-07-27T11:09:39Z</dcterms:created>
  <dcterms:modified xsi:type="dcterms:W3CDTF">2026-07-28T01:48:59Z</dcterms:modified>
</cp:coreProperties>
</file>